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55\1 výzva\"/>
    </mc:Choice>
  </mc:AlternateContent>
  <xr:revisionPtr revIDLastSave="0" documentId="13_ncr:1_{3A27B7F5-3AD9-415D-A81C-4A90A646F4B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" i="1" l="1"/>
  <c r="T12" i="1"/>
  <c r="P11" i="1"/>
  <c r="P12" i="1"/>
  <c r="P13" i="1"/>
  <c r="P14" i="1"/>
  <c r="S12" i="1"/>
  <c r="S13" i="1"/>
  <c r="T13" i="1"/>
  <c r="S14" i="1"/>
  <c r="T14" i="1"/>
  <c r="S11" i="1" l="1"/>
  <c r="S8" i="1"/>
  <c r="T8" i="1"/>
  <c r="S9" i="1"/>
  <c r="T9" i="1"/>
  <c r="S10" i="1"/>
  <c r="T10" i="1"/>
  <c r="S15" i="1"/>
  <c r="T15" i="1"/>
  <c r="S16" i="1"/>
  <c r="T16" i="1"/>
  <c r="P8" i="1"/>
  <c r="P9" i="1"/>
  <c r="P10" i="1"/>
  <c r="P15" i="1"/>
  <c r="P16" i="1"/>
  <c r="P7" i="1"/>
  <c r="S7" i="1"/>
  <c r="T7" i="1"/>
  <c r="Q19" i="1" l="1"/>
  <c r="R19" i="1"/>
</calcChain>
</file>

<file path=xl/sharedStrings.xml><?xml version="1.0" encoding="utf-8"?>
<sst xmlns="http://schemas.openxmlformats.org/spreadsheetml/2006/main" count="90" uniqueCount="67">
  <si>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</si>
  <si>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</si>
  <si>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</si>
  <si>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</si>
  <si>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</si>
  <si>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</si>
  <si>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</si>
  <si>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</si>
  <si>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</si>
  <si>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</si>
  <si>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</si>
  <si>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</si>
  <si>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</si>
  <si>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30237200-1 - Počítačová příslušenství </t>
  </si>
  <si>
    <t>30237300-2 - Doplňky k počítačům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</si>
  <si>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</si>
  <si>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</si>
  <si>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</si>
  <si>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</si>
  <si>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</si>
  <si>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</si>
  <si>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</si>
  <si>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</si>
  <si>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</si>
  <si>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</si>
  <si>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</si>
  <si>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</si>
  <si>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</si>
  <si>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</si>
  <si>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</si>
  <si>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</si>
  <si>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</si>
  <si>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</si>
  <si>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</si>
  <si>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</si>
  <si>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</si>
  <si>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>Pokud financováno z projektových prostředků, pak ŘEŠITEL uvede: NÁZEV A ČÍSLO DOTAČNÍHO PROJEKTU</t>
  </si>
  <si>
    <t xml:space="preserve">Příloha č. 2 Kupní smlouvy - technická specifikace
Výpočetní technika (III.) 155 - 2023 </t>
  </si>
  <si>
    <t>Brašna na notebook</t>
  </si>
  <si>
    <t>Bc. Barbora Zdeborová,
Tel.: 37763 1061</t>
  </si>
  <si>
    <t>Univerzitní 8,
301 00 Plzeň,
Rektorát - Kancelář rektora a kvestora,
místnost UR 302</t>
  </si>
  <si>
    <t>Notebook 14"</t>
  </si>
  <si>
    <t>Provedení notebooku klasické.
Výkon procesoru v Passmark CPU více než 16 000 bodů (platné ke dni 21.11.2023), minimálně 6 jader.
Operační paměť minimálně 16 GB.
Disk SSD o kapacitě minimálně 512 GB.
Integrovaná wifi karta s podporou WiFi 6 ax.
Display 14" s rozlišením min. 1920x1200, provedení matné.
Výdrž na baterii min. 12h.
Webkamera a mikrofon.
Mminimálně: 2x USB-A port, 2x USB-C, 1x HDMI.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 - OS Windows požadujeme z důvodu kompatibility s interními aplikacemi ZČU (Stag, Magion,...).
Existence ovladačů použitého HW ve Windows 10 a vyšší verze Windows.
CZ Klávesnice s podsvícením nebo alternativním způsobem zlepšení viditelnosti ve tmě.
Touchpad.
Podpora prostřednictvím internetu musí umožňovat stahování ovladačů a manuálu z internetu adresně pro konkrétní zadaný typ (sériové číslo) zařízení.</t>
  </si>
  <si>
    <t>Pro notebook s úhlopříčkou 14" - 15".
Hmotnost max. 0,4 kg.
Neutrální barva, např. černá.
Vnitřní polstrování.
Popruh přes rameno.
Min. 2 kapsy. Jedna na notebook a druhá na příslušenství.</t>
  </si>
  <si>
    <t>USB-C hub s HDMI</t>
  </si>
  <si>
    <t>Univerzální napájecí zdroj USB-C</t>
  </si>
  <si>
    <t>HDMI kabel 5m</t>
  </si>
  <si>
    <t>HDMI kabel 1m</t>
  </si>
  <si>
    <t>Kabel DisplayPort HDMI 5m</t>
  </si>
  <si>
    <t>Set klávesnice a myši</t>
  </si>
  <si>
    <t>Evidovat samostatně s položkou 2, bude součástí vybavení laboratoře.</t>
  </si>
  <si>
    <t>Evidovat s položkou 1, bude součástí vybavení laboratoře.</t>
  </si>
  <si>
    <t>Ing. Jiří Basl, Ph.D.,
Tel.: 37763 4249, 
603 216 039</t>
  </si>
  <si>
    <t>Univerzitní 26, 
301 00 Plzeň, 
Fakulta elektrotechnická - Katedra elektroniky a informačních technologií,
místnost EK 502</t>
  </si>
  <si>
    <t>Dokovací stanice - připojení pomocí USB-C.
Standard konektoru USB 3.2 Gen 1 (USB 3.0).
Další konektory min.: 2x USB-A USB 3.2 Gen 1, 1x USB-A USB 2.0, 1x USB-C USB-C napájení, 2x HDMI HDMI 2.0, 1x DisplayPort DisplayPort 1.4 (podpora 4K/60Hz Ultra HD), 1x RJ-45 Full-duplex, aud,  power delivery 100 W. 
Obsahuje čtečku paměťových karet.</t>
  </si>
  <si>
    <r>
      <t>Univerzální zdroj USB-C s výkonem min. 95W</t>
    </r>
    <r>
      <rPr>
        <b/>
        <sz val="11"/>
        <color theme="1"/>
        <rFont val="Calibri"/>
        <family val="2"/>
        <charset val="238"/>
        <scheme val="minor"/>
      </rPr>
      <t>, kompatibilita s položkou č. 3 (USB-C hub s HDMI).</t>
    </r>
  </si>
  <si>
    <t>Video kabel oboustranné HDMI/M, rozhraní HDMI 2.1, rozlišení až UltraHD 8K@50Hz/60Hz (4320p), 4 audio stopy / 32 zvukových kanálů, podpora 3D videa a HDR, propustnost až 48Gb/s, dynamická synchronizace, propojovací, trojité stínění, pozlacené konektory, univerzální pro televize, notebooky, monitory a jiná zařízení s HDMI konektory, PVC oplet.</t>
  </si>
  <si>
    <t>Video kabel oboustranné HDMI/M, rozhraní HDMI 2.0, rozlišení až UltraHD 4K@50Hz/60Hz (2160p), 4 audio stopy / 32 zvukových kanálů, propustnost až 18Gb/s, dynamická synchronizace, propojovací, trojité stínění, pozlacené kovové konektory, univerzální pro televize, notebooky, monitory a jiná zařízení s HDMI konektory, certifikace HDMI.</t>
  </si>
  <si>
    <t>Video kabel - propojovací, délka 5 m, male konektor 1× HDMI (HDMI 2,0), 1× DisplayPort (Displayport 1.2), pozlacené konektory, rovné zakončení.</t>
  </si>
  <si>
    <t>Set klávesnice a myši s drátovým připojením, rozhraní USB. 
Klávesnice je vodeodolná. 
Myš s optickým senzorem s rozlišením snímače min. 1000 dpi. 
Popis klávesnice CZ. 
Klávesnici a myš možno dodat i samostatně.</t>
  </si>
  <si>
    <t>Grafická karta pro stolní počítač</t>
  </si>
  <si>
    <t>Jednosměrná redukce HDMI na VGA</t>
  </si>
  <si>
    <t>Samostatná faktura DUZP 2023</t>
  </si>
  <si>
    <t>PhDr. Jan Mašek, Ph.D.,
Tel.: 37763 6473,
604 868 346</t>
  </si>
  <si>
    <t>Klatovská tř. 1736/51, 
301 00 Plzeň 3, 
Fakulta pedagogická - Katedra výtvarné výchovy a kultury,
místnost KL324</t>
  </si>
  <si>
    <t>Grafická karta; PCIe 3.0. 
Min. 4 GB GDDR5 paměti.
Rychlost graf. pamětí (efektivně): 6 Gb/s.
128-bit sběrnice.
Konektivita: 1x DVI-D nebo VGA, 1x HDMI, 1x DisplayPort.
OpenGL 4.5; DirectX 12.
Aktivní chlazení.
Bez napájecího konektoru (nevyžaduje přídavné napájení).
Min. 500 stream procesorů.
Udávaná maximální spotřeba 65 W.
Velikost max. 2 sloty.
Délka karty max. 165 mm.</t>
  </si>
  <si>
    <t>Redukce vstup HDMI, výstup VGA, jednosměrný přenos.
1x Male konektor – Standard  HDMI 1.3 (samec).
1x Female konektor – Typ  D-Sub DE-15 (VGA) (samice).
Podpora FullHD rozlišení.
Konstrukce kabelová - délka kabelu minimálně 15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</si>
</sst>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6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3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7" fillId="3" borderId="2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12" fillId="6" borderId="2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0" fontId="23" fillId="4" borderId="19" xfId="0" applyFont="1" applyFill="1" applyBorder="1" applyAlignment="1" applyProtection="1">
      <alignment horizontal="center" vertical="center" wrapTex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zoomScale="59" zoomScaleNormal="59" workbookViewId="0">
      <selection activeCell="H7" sqref="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8.42578125" hidden="1" customWidth="1"/>
    <col min="12" max="12" width="25.85546875" customWidth="1"/>
    <col min="13" max="13" width="26.28515625" customWidth="1"/>
    <col min="14" max="14" width="39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20" hidden="1" customWidth="1"/>
    <col min="22" max="22" width="31.42578125" style="5" customWidth="1"/>
  </cols>
  <sheetData>
    <row r="1" spans="1:22" ht="40.9" customHeight="1" x14ac:dyDescent="0.25">
      <c r="B1" s="97" t="s">
        <v>37</v>
      </c>
      <c r="C1" s="98"/>
      <c r="D1" s="98"/>
      <c r="E1"/>
      <c r="G1" s="41"/>
      <c r="V1"/>
    </row>
    <row r="2" spans="1:22" ht="21" customHeight="1" x14ac:dyDescent="0.25">
      <c r="C2"/>
      <c r="D2" s="9"/>
      <c r="E2" s="10"/>
      <c r="G2" s="101"/>
      <c r="H2" s="102"/>
      <c r="I2" s="102"/>
      <c r="J2" s="102"/>
      <c r="K2" s="102"/>
      <c r="L2" s="102"/>
      <c r="M2" s="102"/>
      <c r="N2" s="10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96"/>
      <c r="E3" s="96"/>
      <c r="F3" s="96"/>
      <c r="G3" s="102"/>
      <c r="H3" s="102"/>
      <c r="I3" s="102"/>
      <c r="J3" s="102"/>
      <c r="K3" s="102"/>
      <c r="L3" s="102"/>
      <c r="M3" s="102"/>
      <c r="N3" s="10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6"/>
      <c r="E4" s="96"/>
      <c r="F4" s="96"/>
      <c r="G4" s="96"/>
      <c r="H4" s="9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9" t="s">
        <v>2</v>
      </c>
      <c r="H5" s="10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36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95" t="s">
        <v>7</v>
      </c>
      <c r="T6" s="95" t="s">
        <v>8</v>
      </c>
      <c r="U6" s="34" t="s">
        <v>25</v>
      </c>
      <c r="V6" s="34" t="s">
        <v>26</v>
      </c>
    </row>
    <row r="7" spans="1:22" ht="316.5" customHeight="1" thickTop="1" thickBot="1" x14ac:dyDescent="0.3">
      <c r="A7" s="20"/>
      <c r="B7" s="70">
        <v>1</v>
      </c>
      <c r="C7" s="71" t="s">
        <v>41</v>
      </c>
      <c r="D7" s="72">
        <v>1</v>
      </c>
      <c r="E7" s="73" t="s">
        <v>33</v>
      </c>
      <c r="F7" s="89" t="s">
        <v>42</v>
      </c>
      <c r="G7" s="156"/>
      <c r="H7" s="158"/>
      <c r="I7" s="112" t="s">
        <v>35</v>
      </c>
      <c r="J7" s="114" t="s">
        <v>34</v>
      </c>
      <c r="K7" s="116"/>
      <c r="L7" s="120"/>
      <c r="M7" s="131" t="s">
        <v>39</v>
      </c>
      <c r="N7" s="133" t="s">
        <v>40</v>
      </c>
      <c r="O7" s="118">
        <v>21</v>
      </c>
      <c r="P7" s="74">
        <f>D7*Q7</f>
        <v>14500</v>
      </c>
      <c r="Q7" s="75">
        <v>14500</v>
      </c>
      <c r="R7" s="159"/>
      <c r="S7" s="76">
        <f>D7*R7</f>
        <v>0</v>
      </c>
      <c r="T7" s="77" t="str">
        <f t="shared" ref="T7" si="0">IF(ISNUMBER(R7), IF(R7&gt;Q7,"NEVYHOVUJE","VYHOVUJE")," ")</f>
        <v xml:space="preserve"> </v>
      </c>
      <c r="U7" s="129"/>
      <c r="V7" s="78" t="s">
        <v>11</v>
      </c>
    </row>
    <row r="8" spans="1:22" ht="120.75" customHeight="1" thickTop="1" thickBot="1" x14ac:dyDescent="0.3">
      <c r="A8" s="20"/>
      <c r="B8" s="79">
        <v>2</v>
      </c>
      <c r="C8" s="80" t="s">
        <v>38</v>
      </c>
      <c r="D8" s="81">
        <v>1</v>
      </c>
      <c r="E8" s="82" t="s">
        <v>33</v>
      </c>
      <c r="F8" s="90" t="s">
        <v>43</v>
      </c>
      <c r="G8" s="157"/>
      <c r="H8" s="83" t="s">
        <v>34</v>
      </c>
      <c r="I8" s="113"/>
      <c r="J8" s="115"/>
      <c r="K8" s="117"/>
      <c r="L8" s="121"/>
      <c r="M8" s="132"/>
      <c r="N8" s="132"/>
      <c r="O8" s="119"/>
      <c r="P8" s="84">
        <f>D8*Q8</f>
        <v>400</v>
      </c>
      <c r="Q8" s="85">
        <v>400</v>
      </c>
      <c r="R8" s="159"/>
      <c r="S8" s="86">
        <f>D8*R8</f>
        <v>0</v>
      </c>
      <c r="T8" s="87" t="str">
        <f t="shared" ref="T8:T16" si="1">IF(ISNUMBER(R8), IF(R8&gt;Q8,"NEVYHOVUJE","VYHOVUJE")," ")</f>
        <v xml:space="preserve"> </v>
      </c>
      <c r="U8" s="130"/>
      <c r="V8" s="88" t="s">
        <v>12</v>
      </c>
    </row>
    <row r="9" spans="1:22" ht="103.5" customHeight="1" thickTop="1" thickBot="1" x14ac:dyDescent="0.3">
      <c r="A9" s="20"/>
      <c r="B9" s="61">
        <v>3</v>
      </c>
      <c r="C9" s="62" t="s">
        <v>44</v>
      </c>
      <c r="D9" s="63">
        <v>1</v>
      </c>
      <c r="E9" s="64" t="s">
        <v>33</v>
      </c>
      <c r="F9" s="91" t="s">
        <v>54</v>
      </c>
      <c r="G9" s="157"/>
      <c r="H9" s="65" t="s">
        <v>34</v>
      </c>
      <c r="I9" s="122" t="s">
        <v>35</v>
      </c>
      <c r="J9" s="125" t="s">
        <v>34</v>
      </c>
      <c r="K9" s="127"/>
      <c r="L9" s="144"/>
      <c r="M9" s="134" t="s">
        <v>52</v>
      </c>
      <c r="N9" s="134" t="s">
        <v>53</v>
      </c>
      <c r="O9" s="136">
        <v>21</v>
      </c>
      <c r="P9" s="66">
        <f>D9*Q9</f>
        <v>2000</v>
      </c>
      <c r="Q9" s="67">
        <v>2000</v>
      </c>
      <c r="R9" s="159"/>
      <c r="S9" s="68">
        <f>D9*R9</f>
        <v>0</v>
      </c>
      <c r="T9" s="69" t="str">
        <f t="shared" si="1"/>
        <v xml:space="preserve"> </v>
      </c>
      <c r="U9" s="94" t="s">
        <v>50</v>
      </c>
      <c r="V9" s="138" t="s">
        <v>14</v>
      </c>
    </row>
    <row r="10" spans="1:22" ht="36.75" customHeight="1" thickTop="1" thickBot="1" x14ac:dyDescent="0.3">
      <c r="A10" s="20"/>
      <c r="B10" s="42">
        <v>4</v>
      </c>
      <c r="C10" s="43" t="s">
        <v>45</v>
      </c>
      <c r="D10" s="44">
        <v>1</v>
      </c>
      <c r="E10" s="45" t="s">
        <v>33</v>
      </c>
      <c r="F10" s="92" t="s">
        <v>55</v>
      </c>
      <c r="G10" s="157"/>
      <c r="H10" s="46" t="s">
        <v>34</v>
      </c>
      <c r="I10" s="123"/>
      <c r="J10" s="126"/>
      <c r="K10" s="128"/>
      <c r="L10" s="145"/>
      <c r="M10" s="135"/>
      <c r="N10" s="135"/>
      <c r="O10" s="137"/>
      <c r="P10" s="47">
        <f>D10*Q10</f>
        <v>550</v>
      </c>
      <c r="Q10" s="48">
        <v>550</v>
      </c>
      <c r="R10" s="159"/>
      <c r="S10" s="49">
        <f>D10*R10</f>
        <v>0</v>
      </c>
      <c r="T10" s="50" t="str">
        <f t="shared" si="1"/>
        <v xml:space="preserve"> </v>
      </c>
      <c r="U10" s="51" t="s">
        <v>51</v>
      </c>
      <c r="V10" s="139"/>
    </row>
    <row r="11" spans="1:22" ht="65.25" customHeight="1" thickTop="1" thickBot="1" x14ac:dyDescent="0.3">
      <c r="A11" s="20"/>
      <c r="B11" s="42">
        <v>5</v>
      </c>
      <c r="C11" s="43" t="s">
        <v>46</v>
      </c>
      <c r="D11" s="44">
        <v>1</v>
      </c>
      <c r="E11" s="45" t="s">
        <v>33</v>
      </c>
      <c r="F11" s="92" t="s">
        <v>56</v>
      </c>
      <c r="G11" s="157"/>
      <c r="H11" s="46" t="s">
        <v>34</v>
      </c>
      <c r="I11" s="123"/>
      <c r="J11" s="126"/>
      <c r="K11" s="128"/>
      <c r="L11" s="145"/>
      <c r="M11" s="135"/>
      <c r="N11" s="135"/>
      <c r="O11" s="137"/>
      <c r="P11" s="47">
        <f>D11*Q11</f>
        <v>420</v>
      </c>
      <c r="Q11" s="48">
        <v>420</v>
      </c>
      <c r="R11" s="159"/>
      <c r="S11" s="49">
        <f>D11*R11</f>
        <v>0</v>
      </c>
      <c r="T11" s="50" t="str">
        <f t="shared" ref="T11:T14" si="2">IF(ISNUMBER(R11), IF(R11&gt;Q11,"NEVYHOVUJE","VYHOVUJE")," ")</f>
        <v xml:space="preserve"> </v>
      </c>
      <c r="U11" s="140"/>
      <c r="V11" s="142" t="s">
        <v>13</v>
      </c>
    </row>
    <row r="12" spans="1:22" ht="65.25" customHeight="1" thickTop="1" thickBot="1" x14ac:dyDescent="0.3">
      <c r="A12" s="20"/>
      <c r="B12" s="42">
        <v>6</v>
      </c>
      <c r="C12" s="43" t="s">
        <v>47</v>
      </c>
      <c r="D12" s="44">
        <v>4</v>
      </c>
      <c r="E12" s="45" t="s">
        <v>33</v>
      </c>
      <c r="F12" s="92" t="s">
        <v>57</v>
      </c>
      <c r="G12" s="157"/>
      <c r="H12" s="46" t="s">
        <v>34</v>
      </c>
      <c r="I12" s="123"/>
      <c r="J12" s="126"/>
      <c r="K12" s="128"/>
      <c r="L12" s="145"/>
      <c r="M12" s="135"/>
      <c r="N12" s="135"/>
      <c r="O12" s="137"/>
      <c r="P12" s="47">
        <f>D12*Q12</f>
        <v>680</v>
      </c>
      <c r="Q12" s="48">
        <v>170</v>
      </c>
      <c r="R12" s="159"/>
      <c r="S12" s="49">
        <f>D12*R12</f>
        <v>0</v>
      </c>
      <c r="T12" s="50" t="str">
        <f t="shared" si="2"/>
        <v xml:space="preserve"> </v>
      </c>
      <c r="U12" s="141"/>
      <c r="V12" s="143"/>
    </row>
    <row r="13" spans="1:22" ht="35.25" customHeight="1" thickTop="1" thickBot="1" x14ac:dyDescent="0.3">
      <c r="A13" s="20"/>
      <c r="B13" s="42">
        <v>7</v>
      </c>
      <c r="C13" s="43" t="s">
        <v>48</v>
      </c>
      <c r="D13" s="44">
        <v>1</v>
      </c>
      <c r="E13" s="45" t="s">
        <v>33</v>
      </c>
      <c r="F13" s="92" t="s">
        <v>58</v>
      </c>
      <c r="G13" s="157"/>
      <c r="H13" s="46" t="s">
        <v>34</v>
      </c>
      <c r="I13" s="123"/>
      <c r="J13" s="126"/>
      <c r="K13" s="128"/>
      <c r="L13" s="145"/>
      <c r="M13" s="135"/>
      <c r="N13" s="135"/>
      <c r="O13" s="137"/>
      <c r="P13" s="47">
        <f>D13*Q13</f>
        <v>330</v>
      </c>
      <c r="Q13" s="48">
        <v>330</v>
      </c>
      <c r="R13" s="159"/>
      <c r="S13" s="49">
        <f>D13*R13</f>
        <v>0</v>
      </c>
      <c r="T13" s="50" t="str">
        <f t="shared" si="2"/>
        <v xml:space="preserve"> </v>
      </c>
      <c r="U13" s="141"/>
      <c r="V13" s="139"/>
    </row>
    <row r="14" spans="1:22" ht="94.5" customHeight="1" thickTop="1" thickBot="1" x14ac:dyDescent="0.3">
      <c r="A14" s="20"/>
      <c r="B14" s="79">
        <v>8</v>
      </c>
      <c r="C14" s="80" t="s">
        <v>49</v>
      </c>
      <c r="D14" s="81">
        <v>2</v>
      </c>
      <c r="E14" s="82" t="s">
        <v>33</v>
      </c>
      <c r="F14" s="90" t="s">
        <v>59</v>
      </c>
      <c r="G14" s="157"/>
      <c r="H14" s="83" t="s">
        <v>34</v>
      </c>
      <c r="I14" s="124"/>
      <c r="J14" s="115"/>
      <c r="K14" s="117"/>
      <c r="L14" s="121"/>
      <c r="M14" s="132"/>
      <c r="N14" s="132"/>
      <c r="O14" s="119"/>
      <c r="P14" s="84">
        <f>D14*Q14</f>
        <v>500</v>
      </c>
      <c r="Q14" s="85">
        <v>250</v>
      </c>
      <c r="R14" s="159"/>
      <c r="S14" s="86">
        <f>D14*R14</f>
        <v>0</v>
      </c>
      <c r="T14" s="87" t="str">
        <f t="shared" si="2"/>
        <v xml:space="preserve"> </v>
      </c>
      <c r="U14" s="130"/>
      <c r="V14" s="88" t="s">
        <v>15</v>
      </c>
    </row>
    <row r="15" spans="1:22" ht="211.5" customHeight="1" thickTop="1" thickBot="1" x14ac:dyDescent="0.3">
      <c r="A15" s="20"/>
      <c r="B15" s="61">
        <v>9</v>
      </c>
      <c r="C15" s="62" t="s">
        <v>60</v>
      </c>
      <c r="D15" s="63">
        <v>12</v>
      </c>
      <c r="E15" s="64" t="s">
        <v>33</v>
      </c>
      <c r="F15" s="91" t="s">
        <v>65</v>
      </c>
      <c r="G15" s="157"/>
      <c r="H15" s="65" t="s">
        <v>34</v>
      </c>
      <c r="I15" s="122" t="s">
        <v>62</v>
      </c>
      <c r="J15" s="125" t="s">
        <v>34</v>
      </c>
      <c r="K15" s="127"/>
      <c r="L15" s="144"/>
      <c r="M15" s="134" t="s">
        <v>63</v>
      </c>
      <c r="N15" s="134" t="s">
        <v>64</v>
      </c>
      <c r="O15" s="136">
        <v>14</v>
      </c>
      <c r="P15" s="66">
        <f>D15*Q15</f>
        <v>26400</v>
      </c>
      <c r="Q15" s="67">
        <v>2200</v>
      </c>
      <c r="R15" s="159"/>
      <c r="S15" s="68">
        <f>D15*R15</f>
        <v>0</v>
      </c>
      <c r="T15" s="69" t="str">
        <f t="shared" si="1"/>
        <v xml:space="preserve"> </v>
      </c>
      <c r="U15" s="149"/>
      <c r="V15" s="138" t="s">
        <v>12</v>
      </c>
    </row>
    <row r="16" spans="1:22" ht="107.25" customHeight="1" thickTop="1" thickBot="1" x14ac:dyDescent="0.3">
      <c r="A16" s="20"/>
      <c r="B16" s="52">
        <v>10</v>
      </c>
      <c r="C16" s="53" t="s">
        <v>61</v>
      </c>
      <c r="D16" s="54">
        <v>12</v>
      </c>
      <c r="E16" s="55" t="s">
        <v>33</v>
      </c>
      <c r="F16" s="93" t="s">
        <v>66</v>
      </c>
      <c r="G16" s="157"/>
      <c r="H16" s="56" t="s">
        <v>34</v>
      </c>
      <c r="I16" s="146"/>
      <c r="J16" s="147"/>
      <c r="K16" s="148"/>
      <c r="L16" s="152"/>
      <c r="M16" s="155"/>
      <c r="N16" s="151"/>
      <c r="O16" s="154"/>
      <c r="P16" s="57">
        <f>D16*Q16</f>
        <v>2400</v>
      </c>
      <c r="Q16" s="58">
        <v>200</v>
      </c>
      <c r="R16" s="159"/>
      <c r="S16" s="59">
        <f>D16*R16</f>
        <v>0</v>
      </c>
      <c r="T16" s="60" t="str">
        <f t="shared" si="1"/>
        <v xml:space="preserve"> </v>
      </c>
      <c r="U16" s="150"/>
      <c r="V16" s="153"/>
    </row>
    <row r="17" spans="2:22" ht="17.45" customHeight="1" thickTop="1" thickBot="1" x14ac:dyDescent="0.3">
      <c r="C17"/>
      <c r="D17"/>
      <c r="E17"/>
      <c r="F17"/>
      <c r="G17"/>
      <c r="H17"/>
      <c r="I17"/>
      <c r="J17"/>
      <c r="N17"/>
      <c r="O17"/>
      <c r="P17"/>
    </row>
    <row r="18" spans="2:22" ht="51.75" customHeight="1" thickTop="1" thickBot="1" x14ac:dyDescent="0.3">
      <c r="B18" s="110" t="s">
        <v>31</v>
      </c>
      <c r="C18" s="110"/>
      <c r="D18" s="110"/>
      <c r="E18" s="110"/>
      <c r="F18" s="110"/>
      <c r="G18" s="110"/>
      <c r="H18" s="40"/>
      <c r="I18" s="40"/>
      <c r="J18" s="21"/>
      <c r="K18" s="21"/>
      <c r="L18" s="6"/>
      <c r="M18" s="6"/>
      <c r="N18" s="6"/>
      <c r="O18" s="22"/>
      <c r="P18" s="22"/>
      <c r="Q18" s="23" t="s">
        <v>9</v>
      </c>
      <c r="R18" s="107" t="s">
        <v>10</v>
      </c>
      <c r="S18" s="108"/>
      <c r="T18" s="109"/>
      <c r="U18" s="24"/>
      <c r="V18" s="25"/>
    </row>
    <row r="19" spans="2:22" ht="50.45" customHeight="1" thickTop="1" thickBot="1" x14ac:dyDescent="0.3">
      <c r="B19" s="111" t="s">
        <v>29</v>
      </c>
      <c r="C19" s="111"/>
      <c r="D19" s="111"/>
      <c r="E19" s="111"/>
      <c r="F19" s="111"/>
      <c r="G19" s="111"/>
      <c r="H19" s="111"/>
      <c r="I19" s="26"/>
      <c r="L19" s="9"/>
      <c r="M19" s="9"/>
      <c r="N19" s="9"/>
      <c r="O19" s="27"/>
      <c r="P19" s="27"/>
      <c r="Q19" s="28">
        <f>SUM(P7:P16)</f>
        <v>48180</v>
      </c>
      <c r="R19" s="104">
        <f>SUM(S7:S16)</f>
        <v>0</v>
      </c>
      <c r="S19" s="105"/>
      <c r="T19" s="106"/>
    </row>
    <row r="20" spans="2:22" ht="15.75" thickTop="1" x14ac:dyDescent="0.25">
      <c r="B20" s="103" t="s">
        <v>30</v>
      </c>
      <c r="C20" s="103"/>
      <c r="D20" s="103"/>
      <c r="E20" s="103"/>
      <c r="F20" s="103"/>
      <c r="G20" s="103"/>
      <c r="H20" s="9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96"/>
      <c r="H21" s="9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96"/>
      <c r="H22" s="9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x14ac:dyDescent="0.25">
      <c r="B23" s="39"/>
      <c r="C23" s="39"/>
      <c r="D23" s="39"/>
      <c r="E23" s="39"/>
      <c r="F23" s="39"/>
      <c r="G23" s="96"/>
      <c r="H23" s="9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C24" s="21"/>
      <c r="D24" s="29"/>
      <c r="E24" s="21"/>
      <c r="F24" s="21"/>
      <c r="G24" s="96"/>
      <c r="H24" s="9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H25" s="3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96"/>
      <c r="H26" s="9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96"/>
      <c r="H27" s="9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96"/>
      <c r="H28" s="9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96"/>
      <c r="H29" s="9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96"/>
      <c r="H30" s="9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96"/>
      <c r="H31" s="9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96"/>
      <c r="H32" s="9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6"/>
      <c r="H33" s="9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6"/>
      <c r="H34" s="9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6"/>
      <c r="H35" s="9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6"/>
      <c r="H36" s="9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6"/>
      <c r="H37" s="9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6"/>
      <c r="H38" s="9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6"/>
      <c r="H39" s="9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6"/>
      <c r="H40" s="9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6"/>
      <c r="H41" s="9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6"/>
      <c r="H42" s="9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6"/>
      <c r="H43" s="9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6"/>
      <c r="H44" s="9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6"/>
      <c r="H45" s="9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6"/>
      <c r="H46" s="9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6"/>
      <c r="H47" s="9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6"/>
      <c r="H48" s="9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6"/>
      <c r="H49" s="9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6"/>
      <c r="H50" s="9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6"/>
      <c r="H51" s="9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6"/>
      <c r="H52" s="9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6"/>
      <c r="H53" s="9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6"/>
      <c r="H54" s="9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6"/>
      <c r="H55" s="9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6"/>
      <c r="H56" s="9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6"/>
      <c r="H57" s="9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6"/>
      <c r="H58" s="9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6"/>
      <c r="H59" s="9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6"/>
      <c r="H60" s="9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6"/>
      <c r="H61" s="9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6"/>
      <c r="H62" s="9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6"/>
      <c r="H63" s="9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6"/>
      <c r="H64" s="9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6"/>
      <c r="H65" s="9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6"/>
      <c r="H66" s="9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6"/>
      <c r="H67" s="9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6"/>
      <c r="H68" s="9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6"/>
      <c r="H69" s="9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6"/>
      <c r="H70" s="9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6"/>
      <c r="H71" s="9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6"/>
      <c r="H72" s="9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6"/>
      <c r="H73" s="9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6"/>
      <c r="H74" s="9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6"/>
      <c r="H75" s="9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6"/>
      <c r="H76" s="9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6"/>
      <c r="H77" s="9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6"/>
      <c r="H78" s="9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6"/>
      <c r="H79" s="9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6"/>
      <c r="H80" s="9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6"/>
      <c r="H81" s="9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6"/>
      <c r="H82" s="9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6"/>
      <c r="H83" s="9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6"/>
      <c r="H84" s="9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6"/>
      <c r="H85" s="9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6"/>
      <c r="H86" s="9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6"/>
      <c r="H87" s="9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6"/>
      <c r="H88" s="9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6"/>
      <c r="H89" s="9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6"/>
      <c r="H90" s="9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6"/>
      <c r="H91" s="9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6"/>
      <c r="H92" s="9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6"/>
      <c r="H93" s="9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6"/>
      <c r="H94" s="9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6"/>
      <c r="H95" s="9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6"/>
      <c r="H96" s="9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6"/>
      <c r="H97" s="9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6"/>
      <c r="H98" s="9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6"/>
      <c r="H99" s="9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6"/>
      <c r="H100" s="9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6"/>
      <c r="H101" s="9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96"/>
      <c r="H102" s="9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96"/>
      <c r="H103" s="96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96"/>
      <c r="H104" s="96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96"/>
      <c r="H105" s="96"/>
      <c r="I105" s="11"/>
      <c r="J105" s="11"/>
      <c r="K105" s="11"/>
      <c r="L105" s="11"/>
      <c r="M105" s="11"/>
      <c r="N105" s="5"/>
      <c r="O105" s="5"/>
      <c r="P105" s="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</sheetData>
  <sheetProtection algorithmName="SHA-512" hashValue="L6TLBC5zNLvja3lS1ghX0FzAmJKxA+fS5CUU3NFzPzJT8EbPCeM8u9zpse1Ul7KQsB7BD/c9b++kcIIBtxAA1A==" saltValue="eTDDGUzjIOOKaDf31Z2Jbg==" spinCount="100000" sheet="1" objects="1" scenarios="1"/>
  <mergeCells count="35">
    <mergeCell ref="V15:V16"/>
    <mergeCell ref="O15:O16"/>
    <mergeCell ref="M15:M16"/>
    <mergeCell ref="N15:N16"/>
    <mergeCell ref="L9:L14"/>
    <mergeCell ref="I15:I16"/>
    <mergeCell ref="J15:J16"/>
    <mergeCell ref="K15:K16"/>
    <mergeCell ref="U15:U16"/>
    <mergeCell ref="L15:L16"/>
    <mergeCell ref="M9:M14"/>
    <mergeCell ref="N9:N14"/>
    <mergeCell ref="O9:O14"/>
    <mergeCell ref="V9:V10"/>
    <mergeCell ref="U11:U14"/>
    <mergeCell ref="V11:V13"/>
    <mergeCell ref="U7:U8"/>
    <mergeCell ref="M7:M8"/>
    <mergeCell ref="N7:N8"/>
    <mergeCell ref="B1:D1"/>
    <mergeCell ref="G5:H5"/>
    <mergeCell ref="G2:N3"/>
    <mergeCell ref="B20:G20"/>
    <mergeCell ref="R19:T19"/>
    <mergeCell ref="R18:T18"/>
    <mergeCell ref="B18:G18"/>
    <mergeCell ref="B19:H19"/>
    <mergeCell ref="I7:I8"/>
    <mergeCell ref="J7:J8"/>
    <mergeCell ref="K7:K8"/>
    <mergeCell ref="O7:O8"/>
    <mergeCell ref="L7:L8"/>
    <mergeCell ref="I9:I14"/>
    <mergeCell ref="J9:J14"/>
    <mergeCell ref="K9:K14"/>
  </mergeCells>
  <conditionalFormatting sqref="B7:B16 D7:D16">
    <cfRule type="containsBlanks" dxfId="7" priority="96">
      <formula>LEN(TRIM(B7))=0</formula>
    </cfRule>
  </conditionalFormatting>
  <conditionalFormatting sqref="B7:B16">
    <cfRule type="cellIs" dxfId="6" priority="93" operator="greaterThanOrEqual">
      <formula>1</formula>
    </cfRule>
  </conditionalFormatting>
  <conditionalFormatting sqref="R7:R16 G7:H16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6">
    <cfRule type="notContainsBlanks" dxfId="2" priority="69">
      <formula>LEN(TRIM(G7))&gt;0</formula>
    </cfRule>
  </conditionalFormatting>
  <conditionalFormatting sqref="T7:T16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9 J15" xr:uid="{5C4A5ABD-DDCD-4CB5-BC4A-785BC4C73601}">
      <formula1>"ANO,NE"</formula1>
    </dataValidation>
    <dataValidation type="list" showInputMessage="1" showErrorMessage="1" sqref="E7:E16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V7:V9 V11 V14:V15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2023-11-29T06:49:41Z</cp:lastPrinted>
  <dcterms:created xsi:type="dcterms:W3CDTF">2014-03-05T12:43:32Z</dcterms:created>
  <dcterms:modified xsi:type="dcterms:W3CDTF">2023-11-29T10:15:26Z</dcterms:modified>
</cp:coreProperties>
</file>